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+XchmBfo5JQWzbMYEt6vTQYtHS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6">
      <text>
        <t xml:space="preserve">Hours offset (if necessary) dose was taken from 1/2 Day (12 hour) mark. Subtract another 2 hours to reflect delay when dose peaks in blood.
If taken 2 hours before test, then use Day 0 to match test readings and enter 0 here in 1/2 Day adjustment column.
======</t>
      </text>
    </comment>
    <comment authorId="0" ref="F7">
      <text>
        <t xml:space="preserve">Conversion adjustment from mg ingested to ng/ml  measured in blood. Can also take account of minor absorption differences between tests (e.g. from inadvertent enhancers or inhibitors)
======</t>
      </text>
    </comment>
    <comment authorId="0" ref="F8">
      <text>
        <t xml:space="preserve">Conversion adjustment from mg ingested to ng/ml  measured in blood. Can also take account of minor absorption differences between tests (e.g. from inadvertent enhancers or inhibitors)
======</t>
      </text>
    </comment>
    <comment authorId="0" ref="F9">
      <text>
        <t xml:space="preserve">Conversion adjustment from mg ingested to ng/ml  measured in blood. Can also take account of minor absorption differences between tests (e.g. from inadvertent enhancers or inhibitors)
======</t>
      </text>
    </comment>
    <comment authorId="0" ref="F10">
      <text>
        <t xml:space="preserve">Conversion adjustment from mg ingested to ng/ml  measured in blood. Can also take account of minor absorption differences between tests (e.g. from inadvertent enhancers or inhibitors)
======</t>
      </text>
    </comment>
  </commentList>
</comments>
</file>

<file path=xl/sharedStrings.xml><?xml version="1.0" encoding="utf-8"?>
<sst xmlns="http://schemas.openxmlformats.org/spreadsheetml/2006/main" count="34" uniqueCount="23">
  <si>
    <r>
      <rPr>
        <rFont val="Arial"/>
        <b/>
        <color theme="1"/>
        <sz val="10.0"/>
      </rPr>
      <t xml:space="preserve">Rapamycin (Sirolimus) Half Life:  </t>
    </r>
    <r>
      <rPr>
        <rFont val="Arial"/>
        <b val="0"/>
        <color theme="1"/>
        <sz val="10.0"/>
      </rPr>
      <t xml:space="preserve"> Register online with LifeExtension.com (incl.credit card info) then call a Wellness Specialist at 800-226-2370 and order LabCorp 716712 Sirolimus test off their Special Order Sheet for $95. Might be a good idea to also order their Life Extension test LC381822 (CBC plus) test for $35 to see where you stand before and after. Note: Merrick Health has a cheaper price ($59) for the same LabCorp test...</t>
    </r>
    <r>
      <rPr>
        <rFont val="Arial"/>
        <b val="0"/>
        <i/>
        <color rgb="FF0000FF"/>
        <sz val="10.0"/>
      </rPr>
      <t>https://marekhealth.com/product/sirolimus-rapamycin-rapamune-whole-blood-lc-ms-ms/</t>
    </r>
  </si>
  <si>
    <r>
      <rPr>
        <rFont val="Arial"/>
        <b/>
        <color theme="1"/>
        <sz val="10.0"/>
      </rPr>
      <t>Variable Inputs</t>
    </r>
    <r>
      <rPr>
        <rFont val="Arial"/>
        <color theme="1"/>
        <sz val="10.0"/>
      </rPr>
      <t xml:space="preserve"> =</t>
    </r>
    <r>
      <rPr>
        <rFont val="Arial"/>
        <b/>
        <color theme="1"/>
        <sz val="10.0"/>
      </rPr>
      <t xml:space="preserve"> FIRST</t>
    </r>
    <r>
      <rPr>
        <rFont val="Arial"/>
        <color theme="1"/>
        <sz val="10.0"/>
      </rPr>
      <t xml:space="preserve"> enter dosage in cells C13, E13, G13, I13 then </t>
    </r>
    <r>
      <rPr>
        <rFont val="Arial"/>
        <b/>
        <color theme="1"/>
        <sz val="10.0"/>
      </rPr>
      <t>SECOND</t>
    </r>
    <r>
      <rPr>
        <rFont val="Arial"/>
        <color theme="1"/>
        <sz val="10.0"/>
      </rPr>
      <t xml:space="preserve"> adjust </t>
    </r>
    <r>
      <rPr>
        <rFont val="Arial"/>
        <b/>
        <color theme="1"/>
        <sz val="10.0"/>
      </rPr>
      <t>+</t>
    </r>
    <r>
      <rPr>
        <rFont val="Arial"/>
        <color theme="1"/>
        <sz val="10.0"/>
      </rPr>
      <t xml:space="preserve"> or </t>
    </r>
    <r>
      <rPr>
        <rFont val="Arial"/>
        <b/>
        <color theme="1"/>
        <sz val="10.0"/>
      </rPr>
      <t>-</t>
    </r>
    <r>
      <rPr>
        <rFont val="Arial"/>
        <color theme="1"/>
        <sz val="10.0"/>
      </rPr>
      <t xml:space="preserve">  hour difference between Half-day (12 hours) and actual time ingested (make sure to deduct an additional 2 hours to account dosage peak in blood) in cells D7,D8,D9,D10 (</t>
    </r>
    <r>
      <rPr>
        <rFont val="Arial"/>
        <i/>
        <color rgb="FF0000FF"/>
        <sz val="10.0"/>
      </rPr>
      <t>FYI, enter 0 here if taken 2 hours before test and use Day 0 as peak lab test measurement when calculating Half-life</t>
    </r>
    <r>
      <rPr>
        <rFont val="Arial"/>
        <color rgb="FF0000FF"/>
        <sz val="10.0"/>
      </rPr>
      <t>.</t>
    </r>
    <r>
      <rPr>
        <rFont val="Arial"/>
        <color theme="1"/>
        <sz val="10.0"/>
      </rPr>
      <t xml:space="preserve">)  and then </t>
    </r>
    <r>
      <rPr>
        <rFont val="Arial"/>
        <b/>
        <color theme="1"/>
        <sz val="10.0"/>
      </rPr>
      <t>THIRD</t>
    </r>
    <r>
      <rPr>
        <rFont val="Arial"/>
        <color theme="1"/>
        <sz val="10.0"/>
      </rPr>
      <t xml:space="preserve">  adjust mg to ng/ml conversion variable to reflect your body's absorption, in cells F7, F8, F9, F10 (variable provided to establish conversion rate &amp; take account of inadvertent minor enhancers or inhibitors ingested before Rapamycin dose) and </t>
    </r>
    <r>
      <rPr>
        <rFont val="Arial"/>
        <b/>
        <color theme="1"/>
        <sz val="10.0"/>
      </rPr>
      <t>FOURTH</t>
    </r>
    <r>
      <rPr>
        <rFont val="Arial"/>
        <color theme="1"/>
        <sz val="10.0"/>
      </rPr>
      <t xml:space="preserve"> adjust half-life in cells B7, B8, B9, B10 for closest match to test results (reflected in the zero or 1/2 Day Peak reading and Trough reading taken 7 days or so after).  Slightly adjusting the mg to ng/ml variable may help in better matching test results. </t>
    </r>
  </si>
  <si>
    <r>
      <rPr>
        <rFont val="Arial"/>
        <b/>
        <color theme="1"/>
        <sz val="10.0"/>
      </rPr>
      <t>Note</t>
    </r>
    <r>
      <rPr>
        <rFont val="Arial"/>
        <color theme="1"/>
        <sz val="10.0"/>
      </rPr>
      <t>: Personally, it looks like 1mg Rapamycin dose equals ~ 1ng/ml peak (0 hour) in blood e.g. C14, E14, G14, I14. .</t>
    </r>
  </si>
  <si>
    <r>
      <rPr>
        <rFont val="Arial"/>
        <b/>
        <color theme="1"/>
        <sz val="10.0"/>
      </rPr>
      <t>Note</t>
    </r>
    <r>
      <rPr>
        <rFont val="Arial"/>
        <color theme="1"/>
        <sz val="10.0"/>
      </rPr>
      <t>: Added 1/2 Day row when taking Rapamycin the night before. This allows other blood tests, requiring overnight fasting, to be performed at the same time (minimizing blood lab visits).</t>
    </r>
  </si>
  <si>
    <t>Hours</t>
  </si>
  <si>
    <t>Days</t>
  </si>
  <si>
    <t xml:space="preserve">1/2 Day
adjustment
 +/- hours </t>
  </si>
  <si>
    <t>mg to ng/ml
conversion
variable</t>
  </si>
  <si>
    <t>Dosage &amp; Date &amp; Time taken.</t>
  </si>
  <si>
    <t>Half Life:</t>
  </si>
  <si>
    <t xml:space="preserve">10mg </t>
  </si>
  <si>
    <t>8/5-12/2022</t>
  </si>
  <si>
    <t>Blood drawn ~ 11 hours after ingestion (or ~ 9 hours after peak blood level)</t>
  </si>
  <si>
    <t>10mg+1gPiperine</t>
  </si>
  <si>
    <t>10mg+8ozGrapefruit juice (pasturized)</t>
  </si>
  <si>
    <t>plus estimated .6ng/ml from previous week</t>
  </si>
  <si>
    <t>20mg</t>
  </si>
  <si>
    <t>9/9-16/2022</t>
  </si>
  <si>
    <t>Blood drawn ~ 15 hours after ingestion (or ~ 13 hours after peak blood level)</t>
  </si>
  <si>
    <t>Start Dose:</t>
  </si>
  <si>
    <t>hr/hl</t>
  </si>
  <si>
    <t>mg~ng/ml</t>
  </si>
  <si>
    <t>Day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</si>
</sst>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5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u/>
      <sz val="10.0"/>
      <color rgb="FF0000FF"/>
      <name val="Arial"/>
    </font>
    <font>
      <color theme="1"/>
      <name val="Arial"/>
      <scheme val="minor"/>
    </font>
    <font>
      <b/>
      <color theme="1"/>
      <name val="Arial"/>
      <scheme val="minor"/>
    </font>
    <font>
      <sz val="10.0"/>
      <color rgb="FF000000"/>
      <name val="Arial"/>
    </font>
    <font>
      <sz val="10.0"/>
      <color rgb="FFD7DADC"/>
      <name val="&quot;noto mono&quot;"/>
    </font>
    <font>
      <sz val="10.0"/>
      <color rgb="FF0C5ADB"/>
      <name val="&quot;noto mono&quot;"/>
    </font>
    <font>
      <sz val="10.0"/>
      <color rgb="FF0C5ADB"/>
      <name val="Arial"/>
    </font>
    <font>
      <sz val="10.0"/>
      <color theme="1"/>
      <name val="&quot;noto mono&quot;"/>
    </font>
    <font>
      <b/>
      <sz val="12.0"/>
      <color theme="1"/>
      <name val="Arial"/>
    </font>
    <font>
      <b/>
      <sz val="12.0"/>
      <color theme="1"/>
      <name val="&quot;noto mono&quot;"/>
    </font>
    <font>
      <sz val="10.0"/>
      <color rgb="FF5291F8"/>
      <name val="Arial"/>
    </font>
    <font>
      <sz val="10.0"/>
      <color rgb="FF5291F8"/>
      <name val="&quot;noto mono&quot;"/>
    </font>
  </fonts>
  <fills count="13">
    <fill>
      <patternFill patternType="none"/>
    </fill>
    <fill>
      <patternFill patternType="lightGray"/>
    </fill>
    <fill>
      <patternFill patternType="solid">
        <fgColor rgb="FFFAD9D6"/>
        <bgColor rgb="FFFAD9D6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CD668"/>
        <bgColor rgb="FFFCD668"/>
      </patternFill>
    </fill>
    <fill>
      <patternFill patternType="solid">
        <fgColor rgb="FFB3CEFA"/>
        <bgColor rgb="FFB3CEFA"/>
      </patternFill>
    </fill>
    <fill>
      <patternFill patternType="solid">
        <fgColor rgb="FFA6E3B6"/>
        <bgColor rgb="FFA6E3B6"/>
      </patternFill>
    </fill>
    <fill>
      <patternFill patternType="solid">
        <fgColor rgb="FFD8D8D8"/>
        <bgColor rgb="FFD8D8D8"/>
      </patternFill>
    </fill>
    <fill>
      <patternFill patternType="solid">
        <fgColor rgb="FFFFFF99"/>
        <bgColor rgb="FFFFFF99"/>
      </patternFill>
    </fill>
    <fill>
      <patternFill patternType="solid">
        <fgColor rgb="FFFEF1CC"/>
        <bgColor rgb="FFFEF1CC"/>
      </patternFill>
    </fill>
    <fill>
      <patternFill patternType="solid">
        <fgColor rgb="FFD9E6FC"/>
        <bgColor rgb="FFD9E6FC"/>
      </patternFill>
    </fill>
    <fill>
      <patternFill patternType="solid">
        <fgColor rgb="FFD2F1DA"/>
        <bgColor rgb="FFD2F1DA"/>
      </patternFill>
    </fill>
  </fills>
  <borders count="2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top style="thin">
        <color rgb="FF000000"/>
      </top>
      <bottom/>
    </border>
    <border>
      <left/>
      <right style="thick">
        <color rgb="FF000000"/>
      </right>
      <top style="thin">
        <color rgb="FF000000"/>
      </top>
      <bottom/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/>
      <bottom/>
    </border>
    <border>
      <left/>
      <top/>
      <bottom/>
    </border>
    <border>
      <left/>
      <right style="thick">
        <color rgb="FF000000"/>
      </right>
      <top/>
      <bottom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/>
      <bottom style="thin">
        <color rgb="FF000000"/>
      </bottom>
    </border>
    <border>
      <left/>
      <top/>
      <bottom style="thin">
        <color rgb="FF000000"/>
      </bottom>
    </border>
    <border>
      <left/>
      <right style="thick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2" numFmtId="0" xfId="0" applyAlignment="1" applyFont="1">
      <alignment readingOrder="0"/>
    </xf>
    <xf borderId="0" fillId="0" fontId="3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vertical="top"/>
    </xf>
    <xf borderId="0" fillId="0" fontId="1" numFmtId="0" xfId="0" applyAlignment="1" applyFont="1">
      <alignment horizontal="center"/>
    </xf>
    <xf borderId="1" fillId="2" fontId="1" numFmtId="0" xfId="0" applyAlignment="1" applyBorder="1" applyFill="1" applyFont="1">
      <alignment horizontal="center" readingOrder="0"/>
    </xf>
    <xf borderId="0" fillId="3" fontId="4" numFmtId="0" xfId="0" applyFill="1" applyFont="1"/>
    <xf borderId="1" fillId="0" fontId="5" numFmtId="0" xfId="0" applyAlignment="1" applyBorder="1" applyFont="1">
      <alignment horizontal="center" readingOrder="0" vertical="center"/>
    </xf>
    <xf borderId="0" fillId="0" fontId="6" numFmtId="0" xfId="0" applyFont="1"/>
    <xf borderId="2" fillId="4" fontId="2" numFmtId="0" xfId="0" applyBorder="1" applyFill="1" applyFont="1"/>
    <xf borderId="3" fillId="0" fontId="1" numFmtId="164" xfId="0" applyAlignment="1" applyBorder="1" applyFont="1" applyNumberFormat="1">
      <alignment readingOrder="0"/>
    </xf>
    <xf borderId="4" fillId="4" fontId="2" numFmtId="4" xfId="0" applyBorder="1" applyFont="1" applyNumberFormat="1"/>
    <xf borderId="1" fillId="0" fontId="5" numFmtId="0" xfId="0" applyAlignment="1" applyBorder="1" applyFont="1">
      <alignment horizontal="center" readingOrder="0"/>
    </xf>
    <xf borderId="5" fillId="4" fontId="2" numFmtId="4" xfId="0" applyBorder="1" applyFont="1" applyNumberFormat="1"/>
    <xf borderId="6" fillId="0" fontId="4" numFmtId="0" xfId="0" applyAlignment="1" applyBorder="1" applyFont="1">
      <alignment horizontal="center" readingOrder="0"/>
    </xf>
    <xf borderId="7" fillId="0" fontId="6" numFmtId="0" xfId="0" applyAlignment="1" applyBorder="1" applyFont="1">
      <alignment readingOrder="0"/>
    </xf>
    <xf borderId="8" fillId="0" fontId="7" numFmtId="0" xfId="0" applyBorder="1" applyFont="1"/>
    <xf borderId="8" fillId="0" fontId="6" numFmtId="14" xfId="0" applyBorder="1" applyFont="1" applyNumberFormat="1"/>
    <xf borderId="8" fillId="0" fontId="6" numFmtId="0" xfId="0" applyBorder="1" applyFont="1"/>
    <xf borderId="8" fillId="0" fontId="6" numFmtId="0" xfId="0" applyAlignment="1" applyBorder="1" applyFont="1">
      <alignment readingOrder="0"/>
    </xf>
    <xf borderId="9" fillId="0" fontId="6" numFmtId="0" xfId="0" applyBorder="1" applyFont="1"/>
    <xf borderId="10" fillId="5" fontId="2" numFmtId="0" xfId="0" applyBorder="1" applyFill="1" applyFont="1"/>
    <xf borderId="3" fillId="0" fontId="1" numFmtId="164" xfId="0" applyBorder="1" applyFont="1" applyNumberFormat="1"/>
    <xf borderId="11" fillId="5" fontId="2" numFmtId="4" xfId="0" applyBorder="1" applyFont="1" applyNumberFormat="1"/>
    <xf borderId="12" fillId="5" fontId="2" numFmtId="4" xfId="0" applyBorder="1" applyFont="1" applyNumberFormat="1"/>
    <xf borderId="13" fillId="0" fontId="4" numFmtId="0" xfId="0" applyAlignment="1" applyBorder="1" applyFont="1">
      <alignment horizontal="center" readingOrder="0"/>
    </xf>
    <xf borderId="14" fillId="0" fontId="6" numFmtId="0" xfId="0" applyBorder="1" applyFont="1"/>
    <xf borderId="0" fillId="0" fontId="6" numFmtId="14" xfId="0" applyFont="1" applyNumberFormat="1"/>
    <xf borderId="15" fillId="0" fontId="6" numFmtId="0" xfId="0" applyBorder="1" applyFont="1"/>
    <xf borderId="10" fillId="6" fontId="2" numFmtId="0" xfId="0" applyBorder="1" applyFill="1" applyFont="1"/>
    <xf borderId="11" fillId="6" fontId="2" numFmtId="4" xfId="0" applyBorder="1" applyFont="1" applyNumberFormat="1"/>
    <xf borderId="12" fillId="6" fontId="2" numFmtId="4" xfId="0" applyBorder="1" applyFont="1" applyNumberFormat="1"/>
    <xf borderId="14" fillId="0" fontId="6" numFmtId="0" xfId="0" applyAlignment="1" applyBorder="1" applyFont="1">
      <alignment readingOrder="0"/>
    </xf>
    <xf borderId="16" fillId="7" fontId="2" numFmtId="0" xfId="0" applyBorder="1" applyFill="1" applyFont="1"/>
    <xf borderId="17" fillId="7" fontId="2" numFmtId="4" xfId="0" applyBorder="1" applyFont="1" applyNumberFormat="1"/>
    <xf borderId="18" fillId="7" fontId="2" numFmtId="4" xfId="0" applyBorder="1" applyFont="1" applyNumberFormat="1"/>
    <xf borderId="19" fillId="0" fontId="6" numFmtId="0" xfId="0" applyBorder="1" applyFont="1"/>
    <xf borderId="20" fillId="0" fontId="6" numFmtId="0" xfId="0" applyBorder="1" applyFont="1"/>
    <xf borderId="20" fillId="0" fontId="6" numFmtId="0" xfId="0" applyAlignment="1" applyBorder="1" applyFont="1">
      <alignment readingOrder="0"/>
    </xf>
    <xf borderId="21" fillId="0" fontId="6" numFmtId="0" xfId="0" applyBorder="1" applyFont="1"/>
    <xf borderId="22" fillId="8" fontId="1" numFmtId="0" xfId="0" applyBorder="1" applyFill="1" applyFont="1"/>
    <xf borderId="22" fillId="8" fontId="1" numFmtId="10" xfId="0" applyBorder="1" applyFont="1" applyNumberFormat="1"/>
    <xf borderId="23" fillId="4" fontId="6" numFmtId="0" xfId="0" applyAlignment="1" applyBorder="1" applyFont="1">
      <alignment horizontal="center"/>
    </xf>
    <xf borderId="23" fillId="4" fontId="6" numFmtId="0" xfId="0" applyAlignment="1" applyBorder="1" applyFont="1">
      <alignment horizontal="left" vertical="center"/>
    </xf>
    <xf borderId="23" fillId="5" fontId="6" numFmtId="0" xfId="0" applyAlignment="1" applyBorder="1" applyFont="1">
      <alignment horizontal="center"/>
    </xf>
    <xf borderId="23" fillId="5" fontId="6" numFmtId="0" xfId="0" applyAlignment="1" applyBorder="1" applyFont="1">
      <alignment horizontal="left" vertical="center"/>
    </xf>
    <xf borderId="23" fillId="6" fontId="6" numFmtId="0" xfId="0" applyAlignment="1" applyBorder="1" applyFont="1">
      <alignment horizontal="center"/>
    </xf>
    <xf borderId="23" fillId="6" fontId="6" numFmtId="0" xfId="0" applyAlignment="1" applyBorder="1" applyFont="1">
      <alignment horizontal="left" vertical="top"/>
    </xf>
    <xf borderId="23" fillId="7" fontId="6" numFmtId="0" xfId="0" applyAlignment="1" applyBorder="1" applyFont="1">
      <alignment horizontal="center"/>
    </xf>
    <xf borderId="23" fillId="7" fontId="6" numFmtId="0" xfId="0" applyAlignment="1" applyBorder="1" applyFont="1">
      <alignment horizontal="left" vertical="top"/>
    </xf>
    <xf borderId="0" fillId="0" fontId="1" numFmtId="0" xfId="0" applyFont="1"/>
    <xf borderId="16" fillId="4" fontId="1" numFmtId="164" xfId="0" applyAlignment="1" applyBorder="1" applyFont="1" applyNumberFormat="1">
      <alignment horizontal="center" vertical="top"/>
    </xf>
    <xf borderId="3" fillId="0" fontId="1" numFmtId="164" xfId="0" applyAlignment="1" applyBorder="1" applyFont="1" applyNumberFormat="1">
      <alignment horizontal="center" readingOrder="0" vertical="top"/>
    </xf>
    <xf borderId="24" fillId="5" fontId="1" numFmtId="164" xfId="0" applyAlignment="1" applyBorder="1" applyFont="1" applyNumberFormat="1">
      <alignment horizontal="center" vertical="top"/>
    </xf>
    <xf borderId="24" fillId="6" fontId="1" numFmtId="164" xfId="0" applyAlignment="1" applyBorder="1" applyFont="1" applyNumberFormat="1">
      <alignment horizontal="center" vertical="top"/>
    </xf>
    <xf borderId="24" fillId="7" fontId="1" numFmtId="164" xfId="0" applyAlignment="1" applyBorder="1" applyFont="1" applyNumberFormat="1">
      <alignment horizontal="center" vertical="top"/>
    </xf>
    <xf borderId="3" fillId="0" fontId="1" numFmtId="164" xfId="0" applyAlignment="1" applyBorder="1" applyFont="1" applyNumberFormat="1">
      <alignment horizontal="center" vertical="top"/>
    </xf>
    <xf borderId="25" fillId="9" fontId="8" numFmtId="10" xfId="0" applyBorder="1" applyFill="1" applyFont="1" applyNumberFormat="1"/>
    <xf borderId="25" fillId="9" fontId="9" numFmtId="164" xfId="0" applyBorder="1" applyFont="1" applyNumberFormat="1"/>
    <xf borderId="25" fillId="10" fontId="8" numFmtId="10" xfId="0" applyBorder="1" applyFill="1" applyFont="1" applyNumberFormat="1"/>
    <xf borderId="25" fillId="10" fontId="9" numFmtId="164" xfId="0" applyBorder="1" applyFont="1" applyNumberFormat="1"/>
    <xf borderId="25" fillId="11" fontId="8" numFmtId="10" xfId="0" applyBorder="1" applyFill="1" applyFont="1" applyNumberFormat="1"/>
    <xf borderId="25" fillId="11" fontId="9" numFmtId="164" xfId="0" applyBorder="1" applyFont="1" applyNumberFormat="1"/>
    <xf borderId="25" fillId="12" fontId="8" numFmtId="10" xfId="0" applyBorder="1" applyFill="1" applyFont="1" applyNumberFormat="1"/>
    <xf borderId="25" fillId="12" fontId="9" numFmtId="164" xfId="0" applyBorder="1" applyFont="1" applyNumberFormat="1"/>
    <xf borderId="11" fillId="2" fontId="2" numFmtId="0" xfId="0" applyBorder="1" applyFont="1"/>
    <xf borderId="0" fillId="2" fontId="10" numFmtId="10" xfId="0" applyFont="1" applyNumberFormat="1"/>
    <xf borderId="0" fillId="2" fontId="11" numFmtId="164" xfId="0" applyFont="1" applyNumberFormat="1"/>
    <xf borderId="0" fillId="2" fontId="12" numFmtId="164" xfId="0" applyFont="1" applyNumberFormat="1"/>
    <xf borderId="26" fillId="9" fontId="8" numFmtId="10" xfId="0" applyBorder="1" applyFont="1" applyNumberFormat="1"/>
    <xf borderId="26" fillId="9" fontId="9" numFmtId="164" xfId="0" applyBorder="1" applyFont="1" applyNumberFormat="1"/>
    <xf borderId="26" fillId="10" fontId="8" numFmtId="10" xfId="0" applyBorder="1" applyFont="1" applyNumberFormat="1"/>
    <xf borderId="26" fillId="10" fontId="8" numFmtId="164" xfId="0" applyBorder="1" applyFont="1" applyNumberFormat="1"/>
    <xf borderId="26" fillId="11" fontId="8" numFmtId="10" xfId="0" applyBorder="1" applyFont="1" applyNumberFormat="1"/>
    <xf borderId="26" fillId="11" fontId="8" numFmtId="164" xfId="0" applyBorder="1" applyFont="1" applyNumberFormat="1"/>
    <xf borderId="26" fillId="12" fontId="8" numFmtId="10" xfId="0" applyBorder="1" applyFont="1" applyNumberFormat="1"/>
    <xf borderId="26" fillId="12" fontId="8" numFmtId="164" xfId="0" applyBorder="1" applyFont="1" applyNumberFormat="1"/>
    <xf borderId="22" fillId="9" fontId="8" numFmtId="10" xfId="0" applyBorder="1" applyFont="1" applyNumberFormat="1"/>
    <xf borderId="22" fillId="9" fontId="9" numFmtId="164" xfId="0" applyBorder="1" applyFont="1" applyNumberFormat="1"/>
    <xf borderId="22" fillId="10" fontId="8" numFmtId="10" xfId="0" applyBorder="1" applyFont="1" applyNumberFormat="1"/>
    <xf borderId="22" fillId="10" fontId="8" numFmtId="164" xfId="0" applyBorder="1" applyFont="1" applyNumberFormat="1"/>
    <xf borderId="22" fillId="11" fontId="8" numFmtId="10" xfId="0" applyBorder="1" applyFont="1" applyNumberFormat="1"/>
    <xf borderId="22" fillId="11" fontId="8" numFmtId="164" xfId="0" applyBorder="1" applyFont="1" applyNumberFormat="1"/>
    <xf borderId="22" fillId="12" fontId="8" numFmtId="10" xfId="0" applyBorder="1" applyFont="1" applyNumberFormat="1"/>
    <xf borderId="22" fillId="12" fontId="8" numFmtId="164" xfId="0" applyBorder="1" applyFont="1" applyNumberFormat="1"/>
    <xf borderId="20" fillId="0" fontId="2" numFmtId="0" xfId="0" applyBorder="1" applyFont="1"/>
    <xf borderId="24" fillId="9" fontId="8" numFmtId="10" xfId="0" applyBorder="1" applyFont="1" applyNumberFormat="1"/>
    <xf borderId="24" fillId="9" fontId="9" numFmtId="164" xfId="0" applyBorder="1" applyFont="1" applyNumberFormat="1"/>
    <xf borderId="24" fillId="10" fontId="8" numFmtId="10" xfId="0" applyBorder="1" applyFont="1" applyNumberFormat="1"/>
    <xf borderId="24" fillId="10" fontId="8" numFmtId="164" xfId="0" applyBorder="1" applyFont="1" applyNumberFormat="1"/>
    <xf borderId="24" fillId="11" fontId="8" numFmtId="10" xfId="0" applyBorder="1" applyFont="1" applyNumberFormat="1"/>
    <xf borderId="24" fillId="11" fontId="8" numFmtId="164" xfId="0" applyBorder="1" applyFont="1" applyNumberFormat="1"/>
    <xf borderId="24" fillId="12" fontId="8" numFmtId="10" xfId="0" applyBorder="1" applyFont="1" applyNumberFormat="1"/>
    <xf borderId="24" fillId="12" fontId="8" numFmtId="164" xfId="0" applyBorder="1" applyFont="1" applyNumberFormat="1"/>
    <xf borderId="0" fillId="0" fontId="2" numFmtId="4" xfId="0" applyFont="1" applyNumberFormat="1"/>
    <xf borderId="0" fillId="0" fontId="2" numFmtId="3" xfId="0" applyFont="1" applyNumberFormat="1"/>
    <xf borderId="0" fillId="0" fontId="2" numFmtId="10" xfId="0" applyFont="1" applyNumberFormat="1"/>
    <xf borderId="0" fillId="0" fontId="13" numFmtId="10" xfId="0" applyFont="1" applyNumberFormat="1"/>
    <xf borderId="0" fillId="0" fontId="14" numFmtId="1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Rapamycin/Sirolimus Blood Levels Over Time</a:t>
            </a:r>
          </a:p>
        </c:rich>
      </c:tx>
      <c:overlay val="0"/>
    </c:title>
    <c:plotArea>
      <c:layout/>
      <c:lineChart>
        <c:ser>
          <c:idx val="0"/>
          <c:order val="0"/>
          <c:tx>
            <c:v>41.0</c:v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Sheet1!$A$14:$A$40</c:f>
            </c:strRef>
          </c:cat>
          <c:val>
            <c:numRef>
              <c:f>Sheet1!$B$14:$B$40</c:f>
              <c:numCache/>
            </c:numRef>
          </c:val>
          <c:smooth val="0"/>
        </c:ser>
        <c:ser>
          <c:idx val="1"/>
          <c:order val="1"/>
          <c:tx>
            <c:v>41.0</c:v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Sheet1!$A$14:$A$40</c:f>
            </c:strRef>
          </c:cat>
          <c:val>
            <c:numRef>
              <c:f>Sheet1!$D$14:$D$40</c:f>
              <c:numCache/>
            </c:numRef>
          </c:val>
          <c:smooth val="0"/>
        </c:ser>
        <c:ser>
          <c:idx val="2"/>
          <c:order val="2"/>
          <c:tx>
            <c:v>41.0</c:v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Sheet1!$A$14:$A$40</c:f>
            </c:strRef>
          </c:cat>
          <c:val>
            <c:numRef>
              <c:f>Sheet1!$F$14:$F$40</c:f>
              <c:numCache/>
            </c:numRef>
          </c:val>
          <c:smooth val="0"/>
        </c:ser>
        <c:ser>
          <c:idx val="3"/>
          <c:order val="3"/>
          <c:tx>
            <c:v>41.0</c:v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Sheet1!$A$14:$A$40</c:f>
            </c:strRef>
          </c:cat>
          <c:val>
            <c:numRef>
              <c:f>Sheet1!$H$14:$H$40</c:f>
              <c:numCache/>
            </c:numRef>
          </c:val>
          <c:smooth val="0"/>
        </c:ser>
        <c:axId val="969689091"/>
        <c:axId val="496447021"/>
      </c:lineChart>
      <c:catAx>
        <c:axId val="9696890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Day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496447021"/>
      </c:catAx>
      <c:valAx>
        <c:axId val="4964470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969689091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47625</xdr:colOff>
      <xdr:row>13</xdr:row>
      <xdr:rowOff>66675</xdr:rowOff>
    </xdr:from>
    <xdr:ext cx="7267575" cy="4486275"/>
    <xdr:graphicFrame>
      <xdr:nvGraphicFramePr>
        <xdr:cNvPr id="1540228759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0.0"/>
    <col customWidth="1" min="2" max="2" width="8.63"/>
    <col customWidth="1" min="3" max="3" width="6.38"/>
    <col customWidth="1" min="4" max="4" width="9.25"/>
    <col customWidth="1" min="5" max="5" width="6.25"/>
    <col customWidth="1" min="6" max="6" width="9.88"/>
    <col customWidth="1" min="7" max="7" width="6.63"/>
    <col customWidth="1" min="8" max="8" width="9.0"/>
    <col customWidth="1" min="9" max="9" width="7.63"/>
    <col customWidth="1" min="10" max="26" width="12.75"/>
  </cols>
  <sheetData>
    <row r="1" ht="15.75" customHeight="1">
      <c r="A1" s="1" t="s">
        <v>0</v>
      </c>
      <c r="B1" s="2"/>
      <c r="C1" s="2"/>
    </row>
    <row r="2" ht="15.75" customHeight="1">
      <c r="A2" s="3" t="s">
        <v>1</v>
      </c>
      <c r="B2" s="2"/>
      <c r="C2" s="2"/>
      <c r="G2" s="4"/>
    </row>
    <row r="3" ht="15.75" customHeight="1">
      <c r="A3" s="3" t="s">
        <v>2</v>
      </c>
      <c r="B3" s="5"/>
      <c r="C3" s="5"/>
      <c r="F3" s="4"/>
    </row>
    <row r="4" ht="15.75" customHeight="1">
      <c r="A4" s="3" t="s">
        <v>3</v>
      </c>
      <c r="B4" s="5"/>
      <c r="C4" s="5"/>
      <c r="F4" s="4"/>
    </row>
    <row r="5" ht="18.75" customHeight="1">
      <c r="B5" s="5"/>
      <c r="C5" s="5"/>
      <c r="F5" s="4"/>
      <c r="G5" s="6"/>
    </row>
    <row r="6" ht="36.0" customHeight="1">
      <c r="A6" s="2"/>
      <c r="B6" s="7" t="s">
        <v>4</v>
      </c>
      <c r="C6" s="7" t="s">
        <v>5</v>
      </c>
      <c r="D6" s="8" t="s">
        <v>6</v>
      </c>
      <c r="E6" s="9"/>
      <c r="F6" s="10" t="s">
        <v>7</v>
      </c>
      <c r="H6" s="11" t="s">
        <v>8</v>
      </c>
      <c r="I6" s="11"/>
      <c r="J6" s="11"/>
      <c r="K6" s="11"/>
      <c r="L6" s="11"/>
      <c r="M6" s="11"/>
      <c r="N6" s="11"/>
      <c r="O6" s="11"/>
      <c r="P6" s="11"/>
      <c r="Q6" s="11"/>
    </row>
    <row r="7" ht="15.75" customHeight="1">
      <c r="A7" s="12" t="s">
        <v>9</v>
      </c>
      <c r="B7" s="13">
        <v>41.0</v>
      </c>
      <c r="C7" s="14">
        <f t="shared" ref="C7:C10" si="1">B7/24</f>
        <v>1.708333333</v>
      </c>
      <c r="D7" s="15">
        <v>-3.0</v>
      </c>
      <c r="E7" s="16"/>
      <c r="F7" s="17">
        <v>1.05</v>
      </c>
      <c r="H7" s="18" t="s">
        <v>10</v>
      </c>
      <c r="I7" s="19"/>
      <c r="J7" s="20" t="s">
        <v>11</v>
      </c>
      <c r="K7" s="21"/>
      <c r="L7" s="22" t="s">
        <v>12</v>
      </c>
      <c r="M7" s="21"/>
      <c r="N7" s="21"/>
      <c r="O7" s="21"/>
      <c r="P7" s="23"/>
      <c r="Q7" s="11"/>
    </row>
    <row r="8" ht="15.75" customHeight="1">
      <c r="A8" s="24" t="s">
        <v>9</v>
      </c>
      <c r="B8" s="25">
        <v>41.0</v>
      </c>
      <c r="C8" s="26">
        <f t="shared" si="1"/>
        <v>1.708333333</v>
      </c>
      <c r="D8" s="15">
        <v>-3.0</v>
      </c>
      <c r="E8" s="27"/>
      <c r="F8" s="28">
        <v>0.98</v>
      </c>
      <c r="H8" s="29" t="s">
        <v>13</v>
      </c>
      <c r="I8" s="11"/>
      <c r="J8" s="30">
        <v>44792.0</v>
      </c>
      <c r="K8" s="11"/>
      <c r="L8" s="22" t="s">
        <v>12</v>
      </c>
      <c r="M8" s="11"/>
      <c r="N8" s="11"/>
      <c r="O8" s="11"/>
      <c r="P8" s="31"/>
      <c r="Q8" s="11"/>
    </row>
    <row r="9" ht="15.75" customHeight="1">
      <c r="A9" s="32" t="s">
        <v>9</v>
      </c>
      <c r="B9" s="25">
        <v>41.0</v>
      </c>
      <c r="C9" s="33">
        <f t="shared" si="1"/>
        <v>1.708333333</v>
      </c>
      <c r="D9" s="15">
        <v>-3.0</v>
      </c>
      <c r="E9" s="34"/>
      <c r="F9" s="28">
        <v>0.96</v>
      </c>
      <c r="H9" s="35" t="s">
        <v>14</v>
      </c>
      <c r="I9" s="11"/>
      <c r="J9" s="30">
        <v>44799.0</v>
      </c>
      <c r="K9" s="11" t="s">
        <v>15</v>
      </c>
      <c r="L9" s="22" t="s">
        <v>12</v>
      </c>
      <c r="M9" s="11"/>
      <c r="N9" s="11"/>
      <c r="O9" s="11"/>
      <c r="P9" s="31"/>
      <c r="Q9" s="11"/>
    </row>
    <row r="10" ht="15.75" customHeight="1">
      <c r="A10" s="36" t="s">
        <v>9</v>
      </c>
      <c r="B10" s="13">
        <v>41.0</v>
      </c>
      <c r="C10" s="37">
        <f t="shared" si="1"/>
        <v>1.708333333</v>
      </c>
      <c r="D10" s="15">
        <v>1.0</v>
      </c>
      <c r="E10" s="38"/>
      <c r="F10" s="28">
        <v>0.98</v>
      </c>
      <c r="H10" s="39" t="s">
        <v>16</v>
      </c>
      <c r="I10" s="40"/>
      <c r="J10" s="40" t="s">
        <v>17</v>
      </c>
      <c r="K10" s="40"/>
      <c r="L10" s="41" t="s">
        <v>18</v>
      </c>
      <c r="M10" s="40"/>
      <c r="N10" s="40"/>
      <c r="O10" s="40"/>
      <c r="P10" s="42"/>
      <c r="Q10" s="11"/>
    </row>
    <row r="11" ht="15.75" customHeight="1">
      <c r="A11" s="43" t="s">
        <v>19</v>
      </c>
      <c r="B11" s="44">
        <v>1.0</v>
      </c>
    </row>
    <row r="12" ht="15.75" customHeight="1">
      <c r="A12" s="2"/>
      <c r="B12" s="45" t="s">
        <v>20</v>
      </c>
      <c r="C12" s="46" t="s">
        <v>21</v>
      </c>
      <c r="D12" s="47" t="s">
        <v>20</v>
      </c>
      <c r="E12" s="48" t="s">
        <v>21</v>
      </c>
      <c r="F12" s="49" t="s">
        <v>20</v>
      </c>
      <c r="G12" s="50" t="s">
        <v>21</v>
      </c>
      <c r="H12" s="51" t="s">
        <v>20</v>
      </c>
      <c r="I12" s="52" t="s">
        <v>21</v>
      </c>
    </row>
    <row r="13" ht="15.75" customHeight="1">
      <c r="A13" s="53" t="s">
        <v>22</v>
      </c>
      <c r="B13" s="54">
        <f>B7</f>
        <v>41</v>
      </c>
      <c r="C13" s="55">
        <v>10.0</v>
      </c>
      <c r="D13" s="56">
        <f>B8</f>
        <v>41</v>
      </c>
      <c r="E13" s="55">
        <v>10.0</v>
      </c>
      <c r="F13" s="57">
        <f>B9</f>
        <v>41</v>
      </c>
      <c r="G13" s="55">
        <v>10.6</v>
      </c>
      <c r="H13" s="58">
        <f>B10</f>
        <v>41</v>
      </c>
      <c r="I13" s="59">
        <v>20.0</v>
      </c>
    </row>
    <row r="14" ht="15.75" customHeight="1">
      <c r="A14" s="2">
        <v>0.0</v>
      </c>
      <c r="B14" s="60">
        <f>$B$11*0.5^(A14/$C$7)</f>
        <v>1</v>
      </c>
      <c r="C14" s="61">
        <f>PRODUCT(B14,C13,F7)</f>
        <v>10.5</v>
      </c>
      <c r="D14" s="62">
        <f>$B$11*0.5^(A14/$C$8)</f>
        <v>1</v>
      </c>
      <c r="E14" s="63">
        <f>PRODUCT(D14,E13,F8)</f>
        <v>9.8</v>
      </c>
      <c r="F14" s="64">
        <f>$B$11*0.5^(A14/$C$9)</f>
        <v>1</v>
      </c>
      <c r="G14" s="65">
        <f>PRODUCT(F14,G13,F9)</f>
        <v>10.176</v>
      </c>
      <c r="H14" s="66">
        <f>$B$11*0.5^(A14/$C$10)</f>
        <v>1</v>
      </c>
      <c r="I14" s="67">
        <f>PRODUCT(H14,I13,F10)</f>
        <v>19.6</v>
      </c>
    </row>
    <row r="15" ht="15.75" customHeight="1">
      <c r="A15" s="68">
        <v>0.5</v>
      </c>
      <c r="B15" s="69">
        <f>$B$11*0.5^((A15+(D7*0.042))/$C$7)</f>
        <v>0.859204331</v>
      </c>
      <c r="C15" s="70">
        <f>PRODUCT(B15,C14)</f>
        <v>9.021645476</v>
      </c>
      <c r="D15" s="69">
        <f>$B$11*0.5^((A15+(D8*0.042))/$C$8)</f>
        <v>0.859204331</v>
      </c>
      <c r="E15" s="71">
        <f>PRODUCT(D15,E14)</f>
        <v>8.420202444</v>
      </c>
      <c r="F15" s="69">
        <f>$B$11*0.5^((A15+(D9*0.042))/$C$9)</f>
        <v>0.859204331</v>
      </c>
      <c r="G15" s="71">
        <f>PRODUCT(F15,G14)</f>
        <v>8.743263273</v>
      </c>
      <c r="H15" s="69">
        <f>$B$11*0.5^((A15+(D10*0.042))/$C$10)</f>
        <v>0.8025881205</v>
      </c>
      <c r="I15" s="71">
        <f>PRODUCT(H15,I14)</f>
        <v>15.73072716</v>
      </c>
    </row>
    <row r="16" ht="15.75" customHeight="1">
      <c r="A16" s="2">
        <v>1.0</v>
      </c>
      <c r="B16" s="72">
        <f t="shared" ref="B16:B40" si="2">$B$11*0.5^(A16/$C$7)</f>
        <v>0.6664803041</v>
      </c>
      <c r="C16" s="73">
        <f>PRODUCT(B16,C14)</f>
        <v>6.998043193</v>
      </c>
      <c r="D16" s="74">
        <f t="shared" ref="D16:D40" si="3">$B$11*0.5^(A16/$C$8)</f>
        <v>0.6664803041</v>
      </c>
      <c r="E16" s="75">
        <f>PRODUCT(D16,E14)</f>
        <v>6.53150698</v>
      </c>
      <c r="F16" s="76">
        <f t="shared" ref="F16:F40" si="4">$B$11*0.5^(A16/$C$9)</f>
        <v>0.6664803041</v>
      </c>
      <c r="G16" s="77">
        <f>PRODUCT(F16,G14)</f>
        <v>6.782103574</v>
      </c>
      <c r="H16" s="78">
        <f t="shared" ref="H16:H40" si="5">$B$11*0.5^(A16/$C$10)</f>
        <v>0.6664803041</v>
      </c>
      <c r="I16" s="79">
        <f>PRODUCT(H16,I14)</f>
        <v>13.06301396</v>
      </c>
    </row>
    <row r="17" ht="15.75" customHeight="1">
      <c r="A17" s="2">
        <f t="shared" ref="A17:A40" si="6">A16+1</f>
        <v>2</v>
      </c>
      <c r="B17" s="80">
        <f t="shared" si="2"/>
        <v>0.4441959957</v>
      </c>
      <c r="C17" s="81">
        <f>PRODUCT(B17,C14)</f>
        <v>4.664057955</v>
      </c>
      <c r="D17" s="82">
        <f t="shared" si="3"/>
        <v>0.4441959957</v>
      </c>
      <c r="E17" s="83">
        <f>PRODUCT(D17,E14)</f>
        <v>4.353120758</v>
      </c>
      <c r="F17" s="84">
        <f t="shared" si="4"/>
        <v>0.4441959957</v>
      </c>
      <c r="G17" s="85">
        <f>PRODUCT(F17,G14)</f>
        <v>4.520138453</v>
      </c>
      <c r="H17" s="86">
        <f t="shared" si="5"/>
        <v>0.4441959957</v>
      </c>
      <c r="I17" s="87">
        <f>PRODUCT(H17,I14)</f>
        <v>8.706241516</v>
      </c>
    </row>
    <row r="18" ht="15.75" customHeight="1">
      <c r="A18" s="2">
        <f t="shared" si="6"/>
        <v>3</v>
      </c>
      <c r="B18" s="80">
        <f t="shared" si="2"/>
        <v>0.2960478823</v>
      </c>
      <c r="C18" s="81">
        <f>PRODUCT(B18,C14)</f>
        <v>3.108502764</v>
      </c>
      <c r="D18" s="82">
        <f t="shared" si="3"/>
        <v>0.2960478823</v>
      </c>
      <c r="E18" s="83">
        <f>PRODUCT(D18,E14)</f>
        <v>2.901269247</v>
      </c>
      <c r="F18" s="84">
        <f t="shared" si="4"/>
        <v>0.2960478823</v>
      </c>
      <c r="G18" s="85">
        <f>PRODUCT(F18,G14)</f>
        <v>3.01258325</v>
      </c>
      <c r="H18" s="86">
        <f t="shared" si="5"/>
        <v>0.2960478823</v>
      </c>
      <c r="I18" s="87">
        <f>PRODUCT(H18,I14)</f>
        <v>5.802538493</v>
      </c>
    </row>
    <row r="19" ht="15.75" customHeight="1">
      <c r="A19" s="2">
        <f t="shared" si="6"/>
        <v>4</v>
      </c>
      <c r="B19" s="80">
        <f t="shared" si="2"/>
        <v>0.1973100826</v>
      </c>
      <c r="C19" s="81">
        <f>PRODUCT(B19,C14)</f>
        <v>2.071755868</v>
      </c>
      <c r="D19" s="82">
        <f t="shared" si="3"/>
        <v>0.1973100826</v>
      </c>
      <c r="E19" s="83">
        <f>PRODUCT(D19,E14)</f>
        <v>1.93363881</v>
      </c>
      <c r="F19" s="84">
        <f t="shared" si="4"/>
        <v>0.1973100826</v>
      </c>
      <c r="G19" s="85">
        <f>PRODUCT(F19,G14)</f>
        <v>2.007827401</v>
      </c>
      <c r="H19" s="86">
        <f t="shared" si="5"/>
        <v>0.1973100826</v>
      </c>
      <c r="I19" s="87">
        <f>PRODUCT(H19,I14)</f>
        <v>3.867277619</v>
      </c>
    </row>
    <row r="20" ht="15.75" customHeight="1">
      <c r="A20" s="2">
        <f t="shared" si="6"/>
        <v>5</v>
      </c>
      <c r="B20" s="80">
        <f t="shared" si="2"/>
        <v>0.1315032839</v>
      </c>
      <c r="C20" s="81">
        <f>PRODUCT(B20,C14)</f>
        <v>1.380784481</v>
      </c>
      <c r="D20" s="82">
        <f t="shared" si="3"/>
        <v>0.1315032839</v>
      </c>
      <c r="E20" s="83">
        <f>PRODUCT(D20,E14)</f>
        <v>1.288732182</v>
      </c>
      <c r="F20" s="84">
        <f t="shared" si="4"/>
        <v>0.1315032839</v>
      </c>
      <c r="G20" s="85">
        <f>PRODUCT(F20,G14)</f>
        <v>1.338177417</v>
      </c>
      <c r="H20" s="86">
        <f t="shared" si="5"/>
        <v>0.1315032839</v>
      </c>
      <c r="I20" s="87">
        <f>PRODUCT(H20,I14)</f>
        <v>2.577464364</v>
      </c>
    </row>
    <row r="21" ht="15.75" customHeight="1">
      <c r="A21" s="2">
        <f t="shared" si="6"/>
        <v>6</v>
      </c>
      <c r="B21" s="80">
        <f t="shared" si="2"/>
        <v>0.08764434862</v>
      </c>
      <c r="C21" s="81">
        <f>PRODUCT(B21,C14)</f>
        <v>0.9202656605</v>
      </c>
      <c r="D21" s="82">
        <f t="shared" si="3"/>
        <v>0.08764434862</v>
      </c>
      <c r="E21" s="83">
        <f>PRODUCT(D21,E14)</f>
        <v>0.8589146165</v>
      </c>
      <c r="F21" s="84">
        <f t="shared" si="4"/>
        <v>0.08764434862</v>
      </c>
      <c r="G21" s="85">
        <f>PRODUCT(F21,G14)</f>
        <v>0.8918688916</v>
      </c>
      <c r="H21" s="86">
        <f t="shared" si="5"/>
        <v>0.08764434862</v>
      </c>
      <c r="I21" s="87">
        <f>PRODUCT(H21,I14)</f>
        <v>1.717829233</v>
      </c>
    </row>
    <row r="22" ht="15.75" customHeight="1">
      <c r="A22" s="88">
        <f t="shared" si="6"/>
        <v>7</v>
      </c>
      <c r="B22" s="89">
        <f t="shared" si="2"/>
        <v>0.05841323212</v>
      </c>
      <c r="C22" s="90">
        <f>PRODUCT(B22,C14)</f>
        <v>0.6133389373</v>
      </c>
      <c r="D22" s="91">
        <f t="shared" si="3"/>
        <v>0.05841323212</v>
      </c>
      <c r="E22" s="92">
        <f>PRODUCT(D22,E14)</f>
        <v>0.5724496748</v>
      </c>
      <c r="F22" s="93">
        <f t="shared" si="4"/>
        <v>0.05841323212</v>
      </c>
      <c r="G22" s="94">
        <f>PRODUCT(F22,G14)</f>
        <v>0.5944130501</v>
      </c>
      <c r="H22" s="95">
        <f t="shared" si="5"/>
        <v>0.05841323212</v>
      </c>
      <c r="I22" s="96">
        <f>PRODUCT(H22,I14)</f>
        <v>1.14489935</v>
      </c>
    </row>
    <row r="23" ht="15.75" customHeight="1">
      <c r="A23" s="2">
        <f t="shared" si="6"/>
        <v>8</v>
      </c>
      <c r="B23" s="80">
        <f t="shared" si="2"/>
        <v>0.03893126871</v>
      </c>
      <c r="C23" s="81">
        <f>PRODUCT(B23,C14)</f>
        <v>0.4087783214</v>
      </c>
      <c r="D23" s="82">
        <f t="shared" si="3"/>
        <v>0.03893126871</v>
      </c>
      <c r="E23" s="83">
        <f>PRODUCT(D23,E14)</f>
        <v>0.3815264333</v>
      </c>
      <c r="F23" s="84">
        <f t="shared" si="4"/>
        <v>0.03893126871</v>
      </c>
      <c r="G23" s="85">
        <f>PRODUCT(F23,G14)</f>
        <v>0.3961645904</v>
      </c>
      <c r="H23" s="86">
        <f t="shared" si="5"/>
        <v>0.03893126871</v>
      </c>
      <c r="I23" s="87">
        <f>PRODUCT(H23,I14)</f>
        <v>0.7630528666</v>
      </c>
    </row>
    <row r="24" ht="15.75" customHeight="1">
      <c r="A24" s="2">
        <f t="shared" si="6"/>
        <v>9</v>
      </c>
      <c r="B24" s="80">
        <f t="shared" si="2"/>
        <v>0.02594692381</v>
      </c>
      <c r="C24" s="81">
        <f>PRODUCT(B24,C14)</f>
        <v>0.2724427</v>
      </c>
      <c r="D24" s="82">
        <f t="shared" si="3"/>
        <v>0.02594692381</v>
      </c>
      <c r="E24" s="83">
        <f>PRODUCT(D24,E14)</f>
        <v>0.2542798533</v>
      </c>
      <c r="F24" s="84">
        <f t="shared" si="4"/>
        <v>0.02594692381</v>
      </c>
      <c r="G24" s="85">
        <f>PRODUCT(F24,G14)</f>
        <v>0.2640358966</v>
      </c>
      <c r="H24" s="86">
        <f t="shared" si="5"/>
        <v>0.02594692381</v>
      </c>
      <c r="I24" s="87">
        <f>PRODUCT(H24,I14)</f>
        <v>0.5085597066</v>
      </c>
    </row>
    <row r="25" ht="15.75" customHeight="1">
      <c r="A25" s="88">
        <f t="shared" si="6"/>
        <v>10</v>
      </c>
      <c r="B25" s="89">
        <f t="shared" si="2"/>
        <v>0.01729311367</v>
      </c>
      <c r="C25" s="90">
        <f>PRODUCT(B25,C14)</f>
        <v>0.1815776935</v>
      </c>
      <c r="D25" s="91">
        <f t="shared" si="3"/>
        <v>0.01729311367</v>
      </c>
      <c r="E25" s="92">
        <f>PRODUCT(D25,E14)</f>
        <v>0.1694725139</v>
      </c>
      <c r="F25" s="93">
        <f t="shared" si="4"/>
        <v>0.01729311367</v>
      </c>
      <c r="G25" s="94">
        <f>PRODUCT(F25,G14)</f>
        <v>0.1759747247</v>
      </c>
      <c r="H25" s="95">
        <f t="shared" si="5"/>
        <v>0.01729311367</v>
      </c>
      <c r="I25" s="96">
        <f>PRODUCT(H25,I14)</f>
        <v>0.3389450279</v>
      </c>
    </row>
    <row r="26" ht="15.75" customHeight="1">
      <c r="A26" s="2">
        <f t="shared" si="6"/>
        <v>11</v>
      </c>
      <c r="B26" s="80">
        <f t="shared" si="2"/>
        <v>0.01152551966</v>
      </c>
      <c r="C26" s="81">
        <f>PRODUCT(B26,C14)</f>
        <v>0.1210179564</v>
      </c>
      <c r="D26" s="82">
        <f t="shared" si="3"/>
        <v>0.01152551966</v>
      </c>
      <c r="E26" s="83">
        <f>PRODUCT(D26,E14)</f>
        <v>0.1129500926</v>
      </c>
      <c r="F26" s="84">
        <f t="shared" si="4"/>
        <v>0.01152551966</v>
      </c>
      <c r="G26" s="85">
        <f>PRODUCT(F26,G14)</f>
        <v>0.117283688</v>
      </c>
      <c r="H26" s="86">
        <f t="shared" si="5"/>
        <v>0.01152551966</v>
      </c>
      <c r="I26" s="87">
        <f>PRODUCT(H26,I14)</f>
        <v>0.2259001853</v>
      </c>
    </row>
    <row r="27" ht="15.75" customHeight="1">
      <c r="A27" s="2">
        <f t="shared" si="6"/>
        <v>12</v>
      </c>
      <c r="B27" s="80">
        <f t="shared" si="2"/>
        <v>0.007681531845</v>
      </c>
      <c r="C27" s="81">
        <f>PRODUCT(B27,C14)</f>
        <v>0.08065608437</v>
      </c>
      <c r="D27" s="82">
        <f t="shared" si="3"/>
        <v>0.007681531845</v>
      </c>
      <c r="E27" s="83">
        <f>PRODUCT(D27,E14)</f>
        <v>0.07527901208</v>
      </c>
      <c r="F27" s="84">
        <f t="shared" si="4"/>
        <v>0.007681531845</v>
      </c>
      <c r="G27" s="85">
        <f>PRODUCT(F27,G14)</f>
        <v>0.07816726806</v>
      </c>
      <c r="H27" s="86">
        <f t="shared" si="5"/>
        <v>0.007681531845</v>
      </c>
      <c r="I27" s="87">
        <f>PRODUCT(H27,I14)</f>
        <v>0.1505580242</v>
      </c>
    </row>
    <row r="28" ht="15.75" customHeight="1">
      <c r="A28" s="2">
        <f t="shared" si="6"/>
        <v>13</v>
      </c>
      <c r="B28" s="80">
        <f t="shared" si="2"/>
        <v>0.00511958968</v>
      </c>
      <c r="C28" s="81">
        <f>PRODUCT(B28,C14)</f>
        <v>0.05375569164</v>
      </c>
      <c r="D28" s="82">
        <f t="shared" si="3"/>
        <v>0.00511958968</v>
      </c>
      <c r="E28" s="83">
        <f>PRODUCT(D28,E14)</f>
        <v>0.05017197886</v>
      </c>
      <c r="F28" s="84">
        <f t="shared" si="4"/>
        <v>0.00511958968</v>
      </c>
      <c r="G28" s="85">
        <f>PRODUCT(F28,G14)</f>
        <v>0.05209694458</v>
      </c>
      <c r="H28" s="86">
        <f t="shared" si="5"/>
        <v>0.00511958968</v>
      </c>
      <c r="I28" s="87">
        <f>PRODUCT(H28,I14)</f>
        <v>0.1003439577</v>
      </c>
    </row>
    <row r="29" ht="15.75" customHeight="1">
      <c r="A29" s="2">
        <f t="shared" si="6"/>
        <v>14</v>
      </c>
      <c r="B29" s="80">
        <f t="shared" si="2"/>
        <v>0.003412105687</v>
      </c>
      <c r="C29" s="81">
        <f>PRODUCT(B29,C14)</f>
        <v>0.03582710971</v>
      </c>
      <c r="D29" s="82">
        <f t="shared" si="3"/>
        <v>0.003412105687</v>
      </c>
      <c r="E29" s="83">
        <f>PRODUCT(D29,E14)</f>
        <v>0.03343863573</v>
      </c>
      <c r="F29" s="84">
        <f t="shared" si="4"/>
        <v>0.003412105687</v>
      </c>
      <c r="G29" s="85">
        <f>PRODUCT(F29,G14)</f>
        <v>0.03472158747</v>
      </c>
      <c r="H29" s="86">
        <f t="shared" si="5"/>
        <v>0.003412105687</v>
      </c>
      <c r="I29" s="87">
        <f>PRODUCT(H29,I14)</f>
        <v>0.06687727146</v>
      </c>
    </row>
    <row r="30" ht="15.75" customHeight="1">
      <c r="A30" s="88">
        <f t="shared" si="6"/>
        <v>15</v>
      </c>
      <c r="B30" s="89">
        <f t="shared" si="2"/>
        <v>0.002274101236</v>
      </c>
      <c r="C30" s="90">
        <f>PRODUCT(B30,C14)</f>
        <v>0.02387806297</v>
      </c>
      <c r="D30" s="91">
        <f t="shared" si="3"/>
        <v>0.002274101236</v>
      </c>
      <c r="E30" s="92">
        <f>PRODUCT(D30,E14)</f>
        <v>0.02228619211</v>
      </c>
      <c r="F30" s="93">
        <f t="shared" si="4"/>
        <v>0.002274101236</v>
      </c>
      <c r="G30" s="94">
        <f>PRODUCT(F30,G14)</f>
        <v>0.02314125417</v>
      </c>
      <c r="H30" s="95">
        <f t="shared" si="5"/>
        <v>0.002274101236</v>
      </c>
      <c r="I30" s="96">
        <f>PRODUCT(H30,I14)</f>
        <v>0.04457238422</v>
      </c>
    </row>
    <row r="31" ht="15.75" customHeight="1">
      <c r="A31" s="2">
        <f t="shared" si="6"/>
        <v>16</v>
      </c>
      <c r="B31" s="80">
        <f t="shared" si="2"/>
        <v>0.001515643683</v>
      </c>
      <c r="C31" s="81">
        <f>PRODUCT(B31,C14)</f>
        <v>0.01591425867</v>
      </c>
      <c r="D31" s="82">
        <f t="shared" si="3"/>
        <v>0.001515643683</v>
      </c>
      <c r="E31" s="83">
        <f>PRODUCT(D31,E14)</f>
        <v>0.01485330809</v>
      </c>
      <c r="F31" s="84">
        <f t="shared" si="4"/>
        <v>0.001515643683</v>
      </c>
      <c r="G31" s="85">
        <f>PRODUCT(F31,G14)</f>
        <v>0.01542319012</v>
      </c>
      <c r="H31" s="86">
        <f t="shared" si="5"/>
        <v>0.001515643683</v>
      </c>
      <c r="I31" s="87">
        <f>PRODUCT(H31,I14)</f>
        <v>0.02970661619</v>
      </c>
    </row>
    <row r="32" ht="15.75" customHeight="1">
      <c r="A32" s="2">
        <f t="shared" si="6"/>
        <v>17</v>
      </c>
      <c r="B32" s="80">
        <f t="shared" si="2"/>
        <v>0.001010146663</v>
      </c>
      <c r="C32" s="81">
        <f>PRODUCT(B32,C14)</f>
        <v>0.01060653996</v>
      </c>
      <c r="D32" s="82">
        <f t="shared" si="3"/>
        <v>0.001010146663</v>
      </c>
      <c r="E32" s="83">
        <f>PRODUCT(D32,E14)</f>
        <v>0.009899437295</v>
      </c>
      <c r="F32" s="84">
        <f t="shared" si="4"/>
        <v>0.001010146663</v>
      </c>
      <c r="G32" s="85">
        <f>PRODUCT(F32,G14)</f>
        <v>0.01027925244</v>
      </c>
      <c r="H32" s="86">
        <f t="shared" si="5"/>
        <v>0.001010146663</v>
      </c>
      <c r="I32" s="87">
        <f>PRODUCT(H32,I14)</f>
        <v>0.01979887459</v>
      </c>
    </row>
    <row r="33" ht="15.75" customHeight="1">
      <c r="A33" s="2">
        <f t="shared" si="6"/>
        <v>18</v>
      </c>
      <c r="B33" s="80">
        <f t="shared" si="2"/>
        <v>0.000673242855</v>
      </c>
      <c r="C33" s="81">
        <f>PRODUCT(B33,C14)</f>
        <v>0.007069049977</v>
      </c>
      <c r="D33" s="82">
        <f t="shared" si="3"/>
        <v>0.000673242855</v>
      </c>
      <c r="E33" s="83">
        <f>PRODUCT(D33,E14)</f>
        <v>0.006597779979</v>
      </c>
      <c r="F33" s="84">
        <f t="shared" si="4"/>
        <v>0.000673242855</v>
      </c>
      <c r="G33" s="85">
        <f>PRODUCT(F33,G14)</f>
        <v>0.006850919292</v>
      </c>
      <c r="H33" s="86">
        <f t="shared" si="5"/>
        <v>0.000673242855</v>
      </c>
      <c r="I33" s="87">
        <f>PRODUCT(H33,I14)</f>
        <v>0.01319555996</v>
      </c>
    </row>
    <row r="34" ht="15.75" customHeight="1">
      <c r="A34" s="2">
        <f t="shared" si="6"/>
        <v>19</v>
      </c>
      <c r="B34" s="80">
        <f t="shared" si="2"/>
        <v>0.0004487031027</v>
      </c>
      <c r="C34" s="81">
        <f>PRODUCT(B34,C14)</f>
        <v>0.004711382578</v>
      </c>
      <c r="D34" s="82">
        <f t="shared" si="3"/>
        <v>0.0004487031027</v>
      </c>
      <c r="E34" s="83">
        <f>PRODUCT(D34,E14)</f>
        <v>0.004397290407</v>
      </c>
      <c r="F34" s="84">
        <f t="shared" si="4"/>
        <v>0.0004487031027</v>
      </c>
      <c r="G34" s="85">
        <f>PRODUCT(F34,G14)</f>
        <v>0.004566002773</v>
      </c>
      <c r="H34" s="86">
        <f t="shared" si="5"/>
        <v>0.0004487031027</v>
      </c>
      <c r="I34" s="87">
        <f>PRODUCT(H34,I14)</f>
        <v>0.008794580813</v>
      </c>
    </row>
    <row r="35" ht="15.75" customHeight="1">
      <c r="A35" s="2">
        <f t="shared" si="6"/>
        <v>20</v>
      </c>
      <c r="B35" s="80">
        <f t="shared" si="2"/>
        <v>0.0002990517803</v>
      </c>
      <c r="C35" s="81">
        <f>PRODUCT(B35,C14)</f>
        <v>0.003140043694</v>
      </c>
      <c r="D35" s="82">
        <f t="shared" si="3"/>
        <v>0.0002990517803</v>
      </c>
      <c r="E35" s="83">
        <f>PRODUCT(D35,E14)</f>
        <v>0.002930707447</v>
      </c>
      <c r="F35" s="84">
        <f t="shared" si="4"/>
        <v>0.0002990517803</v>
      </c>
      <c r="G35" s="85">
        <f>PRODUCT(F35,G14)</f>
        <v>0.003043150917</v>
      </c>
      <c r="H35" s="86">
        <f t="shared" si="5"/>
        <v>0.0002990517803</v>
      </c>
      <c r="I35" s="87">
        <f>PRODUCT(H35,I14)</f>
        <v>0.005861414895</v>
      </c>
    </row>
    <row r="36" ht="15.75" customHeight="1">
      <c r="A36" s="2">
        <f t="shared" si="6"/>
        <v>21</v>
      </c>
      <c r="B36" s="80">
        <f t="shared" si="2"/>
        <v>0.0001993121215</v>
      </c>
      <c r="C36" s="81">
        <f>PRODUCT(B36,C14)</f>
        <v>0.002092777276</v>
      </c>
      <c r="D36" s="82">
        <f t="shared" si="3"/>
        <v>0.0001993121215</v>
      </c>
      <c r="E36" s="83">
        <f>PRODUCT(D36,E14)</f>
        <v>0.001953258791</v>
      </c>
      <c r="F36" s="84">
        <f t="shared" si="4"/>
        <v>0.0001993121215</v>
      </c>
      <c r="G36" s="85">
        <f>PRODUCT(F36,G14)</f>
        <v>0.002028200148</v>
      </c>
      <c r="H36" s="86">
        <f t="shared" si="5"/>
        <v>0.0001993121215</v>
      </c>
      <c r="I36" s="87">
        <f>PRODUCT(H36,I14)</f>
        <v>0.003906517581</v>
      </c>
    </row>
    <row r="37" ht="15.75" customHeight="1">
      <c r="A37" s="2">
        <f t="shared" si="6"/>
        <v>22</v>
      </c>
      <c r="B37" s="80">
        <f t="shared" si="2"/>
        <v>0.0001328376033</v>
      </c>
      <c r="C37" s="81">
        <f>PRODUCT(B37,C14)</f>
        <v>0.001394794835</v>
      </c>
      <c r="D37" s="82">
        <f t="shared" si="3"/>
        <v>0.0001328376033</v>
      </c>
      <c r="E37" s="83">
        <f>PRODUCT(D37,E14)</f>
        <v>0.001301808513</v>
      </c>
      <c r="F37" s="84">
        <f t="shared" si="4"/>
        <v>0.0001328376033</v>
      </c>
      <c r="G37" s="85">
        <f>PRODUCT(F37,G14)</f>
        <v>0.001351755452</v>
      </c>
      <c r="H37" s="86">
        <f t="shared" si="5"/>
        <v>0.0001328376033</v>
      </c>
      <c r="I37" s="87">
        <f>PRODUCT(H37,I14)</f>
        <v>0.002603617026</v>
      </c>
    </row>
    <row r="38" ht="15.75" customHeight="1">
      <c r="A38" s="2">
        <f t="shared" si="6"/>
        <v>23</v>
      </c>
      <c r="B38" s="80">
        <f t="shared" si="2"/>
        <v>0.00008853364627</v>
      </c>
      <c r="C38" s="81">
        <f>PRODUCT(B38,C14)</f>
        <v>0.0009296032858</v>
      </c>
      <c r="D38" s="82">
        <f t="shared" si="3"/>
        <v>0.00008853364627</v>
      </c>
      <c r="E38" s="83">
        <f>PRODUCT(D38,E14)</f>
        <v>0.0008676297334</v>
      </c>
      <c r="F38" s="84">
        <f t="shared" si="4"/>
        <v>0.00008853364627</v>
      </c>
      <c r="G38" s="85">
        <f>PRODUCT(F38,G14)</f>
        <v>0.0009009183844</v>
      </c>
      <c r="H38" s="86">
        <f t="shared" si="5"/>
        <v>0.00008853364627</v>
      </c>
      <c r="I38" s="87">
        <f>PRODUCT(H38,I14)</f>
        <v>0.001735259467</v>
      </c>
    </row>
    <row r="39" ht="15.75" customHeight="1">
      <c r="A39" s="2">
        <f t="shared" si="6"/>
        <v>24</v>
      </c>
      <c r="B39" s="80">
        <f t="shared" si="2"/>
        <v>0.00005900593149</v>
      </c>
      <c r="C39" s="81">
        <f>PRODUCT(B39,C14)</f>
        <v>0.0006195622806</v>
      </c>
      <c r="D39" s="82">
        <f t="shared" si="3"/>
        <v>0.00005900593149</v>
      </c>
      <c r="E39" s="83">
        <f>PRODUCT(D39,E14)</f>
        <v>0.0005782581286</v>
      </c>
      <c r="F39" s="84">
        <f t="shared" si="4"/>
        <v>0.00005900593149</v>
      </c>
      <c r="G39" s="85">
        <f>PRODUCT(F39,G14)</f>
        <v>0.0006004443588</v>
      </c>
      <c r="H39" s="86">
        <f t="shared" si="5"/>
        <v>0.00005900593149</v>
      </c>
      <c r="I39" s="87">
        <f>PRODUCT(H39,I14)</f>
        <v>0.001156516257</v>
      </c>
    </row>
    <row r="40" ht="15.75" customHeight="1">
      <c r="A40" s="2">
        <f t="shared" si="6"/>
        <v>25</v>
      </c>
      <c r="B40" s="80">
        <f t="shared" si="2"/>
        <v>0.00003932629116</v>
      </c>
      <c r="C40" s="81">
        <f>PRODUCT(B40,C14)</f>
        <v>0.0004129260572</v>
      </c>
      <c r="D40" s="82">
        <f t="shared" si="3"/>
        <v>0.00003932629116</v>
      </c>
      <c r="E40" s="83">
        <f>PRODUCT(D40,E14)</f>
        <v>0.0003853976534</v>
      </c>
      <c r="F40" s="84">
        <f t="shared" si="4"/>
        <v>0.00003932629116</v>
      </c>
      <c r="G40" s="85">
        <f>PRODUCT(F40,G14)</f>
        <v>0.0004001843388</v>
      </c>
      <c r="H40" s="86">
        <f t="shared" si="5"/>
        <v>0.00003932629116</v>
      </c>
      <c r="I40" s="87">
        <f>PRODUCT(H40,I14)</f>
        <v>0.0007707953067</v>
      </c>
    </row>
    <row r="41" ht="15.75" customHeight="1"/>
    <row r="42" ht="15.75" customHeight="1"/>
    <row r="43" ht="15.75" customHeight="1">
      <c r="A43" s="53"/>
    </row>
    <row r="44" ht="15.75" customHeight="1">
      <c r="A44" s="2"/>
      <c r="B44" s="2"/>
      <c r="C44" s="2"/>
      <c r="E44" s="4"/>
    </row>
    <row r="45" ht="15.75" customHeight="1">
      <c r="A45" s="2"/>
      <c r="B45" s="5"/>
      <c r="C45" s="5"/>
    </row>
    <row r="46" ht="15.75" customHeight="1">
      <c r="A46" s="2"/>
      <c r="B46" s="2"/>
      <c r="C46" s="97"/>
    </row>
    <row r="47" ht="15.75" customHeight="1">
      <c r="A47" s="2"/>
      <c r="B47" s="98"/>
      <c r="C47" s="97"/>
    </row>
    <row r="48" ht="15.75" customHeight="1">
      <c r="A48" s="2"/>
      <c r="B48" s="98"/>
      <c r="C48" s="97"/>
    </row>
    <row r="49" ht="15.75" customHeight="1">
      <c r="A49" s="2"/>
      <c r="B49" s="98"/>
      <c r="C49" s="97"/>
    </row>
    <row r="50" ht="15.75" customHeight="1">
      <c r="A50" s="2"/>
      <c r="B50" s="99"/>
      <c r="C50" s="11"/>
      <c r="D50" s="11"/>
      <c r="E50" s="11"/>
      <c r="F50" s="11"/>
      <c r="G50" s="11"/>
    </row>
    <row r="51" ht="15.75" customHeight="1">
      <c r="A51" s="11"/>
      <c r="B51" s="11"/>
      <c r="C51" s="11"/>
      <c r="D51" s="11"/>
      <c r="E51" s="2"/>
      <c r="F51" s="11"/>
      <c r="G51" s="11"/>
    </row>
    <row r="52" ht="15.75" customHeight="1">
      <c r="A52" s="2"/>
      <c r="B52" s="2"/>
      <c r="C52" s="2"/>
      <c r="D52" s="2"/>
      <c r="E52" s="99"/>
      <c r="F52" s="11"/>
      <c r="G52" s="11"/>
    </row>
    <row r="53" ht="15.75" customHeight="1">
      <c r="A53" s="2"/>
      <c r="B53" s="100"/>
      <c r="C53" s="99"/>
      <c r="D53" s="99"/>
      <c r="E53" s="101"/>
      <c r="F53" s="11"/>
      <c r="G53" s="11"/>
    </row>
    <row r="54" ht="15.75" customHeight="1">
      <c r="A54" s="2"/>
      <c r="B54" s="101"/>
      <c r="C54" s="101"/>
      <c r="D54" s="101"/>
      <c r="E54" s="101"/>
      <c r="F54" s="11"/>
      <c r="G54" s="11"/>
    </row>
    <row r="55" ht="15.75" customHeight="1">
      <c r="A55" s="2"/>
      <c r="B55" s="101"/>
      <c r="C55" s="101"/>
      <c r="D55" s="101"/>
      <c r="E55" s="101"/>
      <c r="F55" s="11"/>
      <c r="G55" s="11"/>
    </row>
    <row r="56" ht="15.75" customHeight="1">
      <c r="A56" s="2"/>
      <c r="B56" s="101"/>
      <c r="C56" s="101"/>
      <c r="D56" s="101"/>
      <c r="E56" s="101"/>
      <c r="F56" s="11"/>
      <c r="G56" s="11"/>
    </row>
    <row r="57" ht="15.75" customHeight="1">
      <c r="A57" s="2"/>
      <c r="B57" s="101"/>
      <c r="C57" s="101"/>
      <c r="D57" s="101"/>
      <c r="E57" s="101"/>
      <c r="F57" s="11"/>
      <c r="G57" s="11"/>
    </row>
    <row r="58" ht="15.75" customHeight="1">
      <c r="A58" s="2"/>
      <c r="B58" s="101"/>
      <c r="C58" s="101"/>
      <c r="D58" s="101"/>
      <c r="E58" s="101"/>
      <c r="F58" s="11"/>
      <c r="G58" s="11"/>
    </row>
    <row r="59" ht="15.75" customHeight="1">
      <c r="A59" s="2"/>
      <c r="B59" s="101"/>
      <c r="C59" s="101"/>
      <c r="D59" s="101"/>
      <c r="E59" s="101"/>
      <c r="F59" s="11"/>
      <c r="G59" s="11"/>
    </row>
    <row r="60" ht="15.75" customHeight="1">
      <c r="A60" s="2"/>
      <c r="B60" s="101"/>
      <c r="C60" s="101"/>
      <c r="D60" s="101"/>
      <c r="E60" s="101"/>
      <c r="F60" s="11"/>
      <c r="G60" s="11"/>
    </row>
    <row r="61" ht="15.75" customHeight="1">
      <c r="A61" s="2"/>
      <c r="B61" s="101"/>
      <c r="C61" s="101"/>
      <c r="D61" s="101"/>
      <c r="E61" s="101"/>
      <c r="F61" s="11"/>
      <c r="G61" s="11"/>
    </row>
    <row r="62" ht="15.75" customHeight="1">
      <c r="A62" s="2"/>
      <c r="B62" s="101"/>
      <c r="C62" s="101"/>
      <c r="D62" s="101"/>
      <c r="E62" s="101"/>
      <c r="F62" s="11"/>
      <c r="G62" s="11"/>
    </row>
    <row r="63" ht="15.75" customHeight="1">
      <c r="A63" s="2"/>
      <c r="B63" s="101"/>
      <c r="C63" s="101"/>
      <c r="D63" s="101"/>
      <c r="E63" s="101"/>
      <c r="F63" s="11"/>
      <c r="G63" s="11"/>
    </row>
    <row r="64" ht="15.75" customHeight="1">
      <c r="A64" s="2"/>
      <c r="B64" s="101"/>
      <c r="C64" s="101"/>
      <c r="D64" s="101"/>
      <c r="E64" s="101"/>
      <c r="F64" s="11"/>
      <c r="G64" s="11"/>
    </row>
    <row r="65" ht="15.75" customHeight="1">
      <c r="A65" s="2"/>
      <c r="B65" s="101"/>
      <c r="C65" s="101"/>
      <c r="D65" s="101"/>
      <c r="E65" s="101"/>
      <c r="F65" s="11"/>
      <c r="G65" s="11"/>
    </row>
    <row r="66" ht="15.75" customHeight="1">
      <c r="A66" s="2"/>
      <c r="B66" s="101"/>
      <c r="C66" s="101"/>
      <c r="D66" s="101"/>
      <c r="E66" s="101"/>
      <c r="F66" s="11"/>
      <c r="G66" s="11"/>
    </row>
    <row r="67" ht="15.75" customHeight="1">
      <c r="A67" s="2"/>
      <c r="B67" s="101"/>
      <c r="C67" s="101"/>
      <c r="D67" s="101"/>
      <c r="E67" s="101"/>
      <c r="F67" s="11"/>
      <c r="G67" s="11"/>
    </row>
    <row r="68" ht="15.75" customHeight="1">
      <c r="A68" s="2"/>
      <c r="B68" s="101"/>
      <c r="C68" s="101"/>
      <c r="D68" s="101"/>
      <c r="E68" s="101"/>
      <c r="F68" s="11"/>
      <c r="G68" s="11"/>
    </row>
    <row r="69" ht="15.75" customHeight="1">
      <c r="A69" s="2"/>
      <c r="B69" s="101"/>
      <c r="C69" s="101"/>
      <c r="D69" s="101"/>
      <c r="E69" s="101"/>
      <c r="F69" s="11"/>
      <c r="G69" s="11"/>
    </row>
    <row r="70" ht="15.75" customHeight="1">
      <c r="A70" s="2"/>
      <c r="B70" s="101"/>
      <c r="C70" s="101"/>
      <c r="D70" s="101"/>
      <c r="E70" s="101"/>
      <c r="F70" s="11"/>
      <c r="G70" s="11"/>
    </row>
    <row r="71" ht="15.75" customHeight="1">
      <c r="A71" s="2"/>
      <c r="B71" s="101"/>
      <c r="C71" s="101"/>
      <c r="D71" s="101"/>
      <c r="E71" s="101"/>
      <c r="F71" s="11"/>
      <c r="G71" s="11"/>
    </row>
    <row r="72" ht="15.75" customHeight="1">
      <c r="A72" s="2"/>
      <c r="B72" s="101"/>
      <c r="C72" s="101"/>
      <c r="D72" s="101"/>
      <c r="E72" s="101"/>
      <c r="F72" s="11"/>
      <c r="G72" s="11"/>
    </row>
    <row r="73" ht="15.75" customHeight="1">
      <c r="A73" s="2"/>
      <c r="B73" s="101"/>
      <c r="C73" s="101"/>
      <c r="D73" s="101"/>
      <c r="E73" s="101"/>
      <c r="F73" s="11"/>
      <c r="G73" s="11"/>
    </row>
    <row r="74" ht="15.75" customHeight="1">
      <c r="A74" s="2"/>
      <c r="B74" s="101"/>
      <c r="C74" s="101"/>
      <c r="D74" s="101"/>
      <c r="E74" s="101"/>
      <c r="F74" s="11"/>
      <c r="G74" s="11"/>
    </row>
    <row r="75" ht="15.75" customHeight="1">
      <c r="A75" s="2"/>
      <c r="B75" s="101"/>
      <c r="C75" s="101"/>
      <c r="D75" s="101"/>
      <c r="E75" s="101"/>
      <c r="F75" s="11"/>
      <c r="G75" s="11"/>
    </row>
    <row r="76" ht="15.75" customHeight="1">
      <c r="A76" s="2"/>
      <c r="B76" s="101"/>
      <c r="C76" s="101"/>
      <c r="D76" s="101"/>
      <c r="E76" s="101"/>
      <c r="F76" s="11"/>
      <c r="G76" s="11"/>
    </row>
    <row r="77" ht="15.75" customHeight="1">
      <c r="A77" s="2"/>
      <c r="B77" s="101"/>
      <c r="C77" s="101"/>
      <c r="D77" s="101"/>
      <c r="E77" s="101"/>
      <c r="F77" s="11"/>
      <c r="G77" s="11"/>
    </row>
    <row r="78" ht="15.75" customHeight="1">
      <c r="A78" s="2"/>
      <c r="B78" s="101"/>
      <c r="C78" s="101"/>
      <c r="D78" s="101"/>
      <c r="E78" s="11"/>
      <c r="F78" s="11"/>
      <c r="G78" s="11"/>
    </row>
    <row r="79" ht="15.75" customHeight="1">
      <c r="A79" s="11"/>
      <c r="B79" s="11"/>
      <c r="C79" s="11"/>
      <c r="D79" s="11"/>
      <c r="E79" s="11"/>
      <c r="F79" s="11"/>
      <c r="G79" s="11"/>
    </row>
    <row r="80" ht="15.75" customHeight="1">
      <c r="A80" s="11"/>
      <c r="B80" s="11"/>
      <c r="C80" s="11"/>
      <c r="D80" s="11"/>
      <c r="E80" s="11"/>
      <c r="F80" s="11"/>
      <c r="G80" s="11"/>
    </row>
    <row r="81" ht="15.75" customHeight="1">
      <c r="A81" s="11"/>
      <c r="B81" s="11"/>
      <c r="C81" s="11"/>
      <c r="D81" s="11"/>
      <c r="E81" s="11"/>
      <c r="F81" s="11"/>
      <c r="G81" s="11"/>
    </row>
    <row r="82" ht="15.75" customHeight="1">
      <c r="A82" s="11"/>
      <c r="B82" s="11"/>
      <c r="C82" s="11"/>
      <c r="D82" s="11"/>
      <c r="E82" s="11"/>
      <c r="F82" s="11"/>
      <c r="G82" s="11"/>
    </row>
    <row r="83" ht="15.75" customHeight="1">
      <c r="A83" s="11"/>
      <c r="B83" s="11"/>
      <c r="C83" s="11"/>
      <c r="D83" s="11"/>
      <c r="E83" s="11"/>
      <c r="F83" s="11"/>
      <c r="G83" s="11"/>
    </row>
    <row r="84" ht="15.75" customHeight="1">
      <c r="A84" s="11"/>
      <c r="B84" s="11"/>
      <c r="C84" s="11"/>
      <c r="D84" s="11"/>
      <c r="E84" s="11"/>
      <c r="F84" s="11"/>
      <c r="G84" s="11"/>
    </row>
    <row r="85" ht="15.75" customHeight="1">
      <c r="A85" s="11"/>
      <c r="B85" s="11"/>
      <c r="C85" s="11"/>
      <c r="D85" s="11"/>
      <c r="E85" s="11"/>
      <c r="F85" s="11"/>
      <c r="G85" s="11"/>
    </row>
    <row r="86" ht="15.75" customHeight="1">
      <c r="A86" s="11"/>
      <c r="B86" s="11"/>
      <c r="C86" s="11"/>
      <c r="D86" s="11"/>
      <c r="E86" s="11"/>
      <c r="F86" s="11"/>
      <c r="G86" s="11"/>
    </row>
    <row r="87" ht="15.75" customHeight="1">
      <c r="A87" s="11"/>
      <c r="B87" s="11"/>
      <c r="C87" s="11"/>
      <c r="D87" s="11"/>
      <c r="E87" s="11"/>
      <c r="F87" s="11"/>
      <c r="G87" s="11"/>
    </row>
    <row r="88" ht="15.75" customHeight="1">
      <c r="A88" s="11"/>
      <c r="B88" s="11"/>
      <c r="C88" s="11"/>
      <c r="D88" s="11"/>
      <c r="E88" s="11"/>
      <c r="F88" s="11"/>
      <c r="G88" s="11"/>
    </row>
    <row r="89" ht="15.75" customHeight="1">
      <c r="A89" s="11"/>
      <c r="B89" s="11"/>
      <c r="C89" s="11"/>
      <c r="D89" s="11"/>
      <c r="E89" s="11"/>
      <c r="F89" s="11"/>
      <c r="G89" s="11"/>
    </row>
    <row r="90" ht="15.75" customHeight="1">
      <c r="A90" s="11"/>
      <c r="B90" s="11"/>
      <c r="C90" s="11"/>
      <c r="D90" s="11"/>
      <c r="E90" s="11"/>
      <c r="F90" s="11"/>
      <c r="G90" s="11"/>
    </row>
    <row r="91" ht="15.75" customHeight="1">
      <c r="A91" s="11"/>
      <c r="B91" s="11"/>
      <c r="C91" s="11"/>
      <c r="D91" s="11"/>
      <c r="E91" s="11"/>
      <c r="F91" s="11"/>
      <c r="G91" s="11"/>
    </row>
    <row r="92" ht="15.75" customHeight="1">
      <c r="A92" s="11"/>
      <c r="B92" s="11"/>
      <c r="C92" s="11"/>
      <c r="D92" s="11"/>
      <c r="E92" s="11"/>
      <c r="F92" s="11"/>
      <c r="G92" s="11"/>
    </row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2022-08-17T14:12:46Z</dcterms:created>
  <dc:creator>y</dc:creator>
</cp:coreProperties>
</file>